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<sst xmlns="http://schemas.openxmlformats.org/spreadsheetml/2006/main" count="26" uniqueCount="21">
  <si>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</si>
  <si>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</si>
  <si>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</si>
  <si>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</si>
  <si>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</si>
  <si>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</si>
  <si>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</si>
  <si>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</si>
  <si>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</si>
  <si>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</si>
  <si>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</si>
  <si>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</si>
  <si>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</si>
  <si>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</si>
  <si>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</si>
  <si>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</si>
  <si>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</si>
  <si>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</si>
  <si>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</si>
  <si>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</si>
  <si>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ΔΕΚΕΜΒΡΙΟ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</si>
</sst>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5" sqref="AB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14</v>
      </c>
      <c r="I4" s="44"/>
      <c r="J4" s="44"/>
      <c r="K4" s="44"/>
      <c r="L4" s="44"/>
      <c r="M4" s="44"/>
      <c r="N4" s="39" t="s">
        <v>15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2020</v>
      </c>
      <c r="C5" s="43"/>
      <c r="D5" s="42">
        <v>2021</v>
      </c>
      <c r="E5" s="43"/>
      <c r="F5" s="42" t="s">
        <v>4</v>
      </c>
      <c r="G5" s="43"/>
      <c r="H5" s="42">
        <v>2020</v>
      </c>
      <c r="I5" s="43"/>
      <c r="J5" s="42">
        <v>2021</v>
      </c>
      <c r="K5" s="43"/>
      <c r="L5" s="45" t="s">
        <v>4</v>
      </c>
      <c r="M5" s="45"/>
      <c r="N5" s="42">
        <v>2020</v>
      </c>
      <c r="O5" s="43"/>
      <c r="P5" s="42">
        <v>2021</v>
      </c>
      <c r="Q5" s="43"/>
      <c r="R5" s="42" t="s">
        <v>4</v>
      </c>
      <c r="S5" s="43"/>
      <c r="T5" s="42">
        <v>2020</v>
      </c>
      <c r="U5" s="43"/>
      <c r="V5" s="42">
        <v>2021</v>
      </c>
      <c r="W5" s="43"/>
      <c r="X5" s="45" t="s">
        <v>4</v>
      </c>
      <c r="Y5" s="45"/>
      <c r="Z5" s="42">
        <v>2020</v>
      </c>
      <c r="AA5" s="43"/>
      <c r="AB5" s="42">
        <v>2021</v>
      </c>
      <c r="AC5" s="43"/>
      <c r="AD5" s="45" t="s">
        <v>4</v>
      </c>
      <c r="AE5" s="45"/>
      <c r="AF5" s="42">
        <v>2020</v>
      </c>
      <c r="AG5" s="43"/>
      <c r="AH5" s="42">
        <v>2021</v>
      </c>
      <c r="AI5" s="43"/>
      <c r="AJ5" s="45" t="s">
        <v>4</v>
      </c>
      <c r="AK5" s="48"/>
    </row>
    <row r="6" spans="1:39" ht="26.25" customHeight="1">
      <c r="A6" s="9" t="s">
        <v>7</v>
      </c>
      <c r="B6" s="20">
        <v>7222</v>
      </c>
      <c r="C6" s="19">
        <f>B6/B15</f>
        <v>0.7743111397019407</v>
      </c>
      <c r="D6" s="20">
        <v>2892</v>
      </c>
      <c r="E6" s="19">
        <f>D6/D15</f>
        <v>0.7865107424530867</v>
      </c>
      <c r="F6" s="21">
        <f aca="true" t="shared" si="0" ref="F6:F13">D6-B6</f>
        <v>-4330</v>
      </c>
      <c r="G6" s="19">
        <f aca="true" t="shared" si="1" ref="G6:G15">F6/B6</f>
        <v>-0.5995569094433675</v>
      </c>
      <c r="H6" s="20">
        <v>2803</v>
      </c>
      <c r="I6" s="19">
        <f>H6/H15</f>
        <v>0.48103655397288486</v>
      </c>
      <c r="J6" s="20">
        <v>1430</v>
      </c>
      <c r="K6" s="19">
        <f>J6/J15</f>
        <v>0.45310519645120406</v>
      </c>
      <c r="L6" s="21">
        <f aca="true" t="shared" si="2" ref="L6:L14">J6-H6</f>
        <v>-1373</v>
      </c>
      <c r="M6" s="19">
        <f aca="true" t="shared" si="3" ref="M6:M15">L6/H6</f>
        <v>-0.4898323225115947</v>
      </c>
      <c r="N6" s="20">
        <v>4152</v>
      </c>
      <c r="O6" s="19">
        <f>N6/N15</f>
        <v>0.702419218406361</v>
      </c>
      <c r="P6" s="20">
        <v>1625</v>
      </c>
      <c r="Q6" s="19">
        <f>P6/P15</f>
        <v>0.7080610021786492</v>
      </c>
      <c r="R6" s="21">
        <f>P6-N6</f>
        <v>-2527</v>
      </c>
      <c r="S6" s="19">
        <f>R6/N6</f>
        <v>-0.6086223506743738</v>
      </c>
      <c r="T6" s="20">
        <v>5354</v>
      </c>
      <c r="U6" s="19">
        <f>T6/T15</f>
        <v>0.6946931361100298</v>
      </c>
      <c r="V6" s="20">
        <v>2344</v>
      </c>
      <c r="W6" s="19">
        <f>V6/V15</f>
        <v>0.684979544126242</v>
      </c>
      <c r="X6" s="21">
        <f>V6-T6</f>
        <v>-3010</v>
      </c>
      <c r="Y6" s="19">
        <f>X6/T6</f>
        <v>-0.5621964886066493</v>
      </c>
      <c r="Z6" s="20">
        <v>2211</v>
      </c>
      <c r="AA6" s="19">
        <f>Z6/Z15</f>
        <v>0.47960954446854664</v>
      </c>
      <c r="AB6" s="20">
        <v>1060</v>
      </c>
      <c r="AC6" s="19">
        <f>AB6/AB15</f>
        <v>0.4711111111111111</v>
      </c>
      <c r="AD6" s="21">
        <f>AB6-Z6</f>
        <v>-1151</v>
      </c>
      <c r="AE6" s="19">
        <f>AD6/Z6</f>
        <v>-0.5205789235639982</v>
      </c>
      <c r="AF6" s="21">
        <f aca="true" t="shared" si="4" ref="AF6:AF14">SUM(B6,H6,N6,T6,Z6)</f>
        <v>21742</v>
      </c>
      <c r="AG6" s="19">
        <f>AF6/AF15</f>
        <v>0.6513090887304536</v>
      </c>
      <c r="AH6" s="21">
        <f>SUM(D6,J6,P6,V6,AB6)</f>
        <v>9351</v>
      </c>
      <c r="AI6" s="22">
        <f>AH6/AH15</f>
        <v>0.6318243243243243</v>
      </c>
      <c r="AJ6" s="21">
        <f>AH6-AF6</f>
        <v>-12391</v>
      </c>
      <c r="AK6" s="23">
        <f>AJ6/AF6</f>
        <v>-0.5699107717781253</v>
      </c>
      <c r="AL6" s="1"/>
      <c r="AM6" s="1"/>
    </row>
    <row r="7" spans="1:39" ht="26.25" customHeight="1">
      <c r="A7" s="10" t="s">
        <v>18</v>
      </c>
      <c r="B7" s="20">
        <v>1095</v>
      </c>
      <c r="C7" s="19">
        <f>B7/B15</f>
        <v>0.11740109359922805</v>
      </c>
      <c r="D7" s="20">
        <v>412</v>
      </c>
      <c r="E7" s="19">
        <f>D7/D15</f>
        <v>0.11204786510742452</v>
      </c>
      <c r="F7" s="21">
        <f t="shared" si="0"/>
        <v>-683</v>
      </c>
      <c r="G7" s="19">
        <f t="shared" si="1"/>
        <v>-0.6237442922374429</v>
      </c>
      <c r="H7" s="20">
        <v>2384</v>
      </c>
      <c r="I7" s="19">
        <f>H7/H15</f>
        <v>0.40912991247640296</v>
      </c>
      <c r="J7" s="20">
        <v>1353</v>
      </c>
      <c r="K7" s="19">
        <f>J7/J15</f>
        <v>0.42870722433460073</v>
      </c>
      <c r="L7" s="21">
        <f t="shared" si="2"/>
        <v>-1031</v>
      </c>
      <c r="M7" s="19">
        <f t="shared" si="3"/>
        <v>-0.4324664429530201</v>
      </c>
      <c r="N7" s="20">
        <v>1154</v>
      </c>
      <c r="O7" s="19">
        <f>N7/N15</f>
        <v>0.19522923363221112</v>
      </c>
      <c r="P7" s="20">
        <v>428</v>
      </c>
      <c r="Q7" s="19">
        <f>P7/P15</f>
        <v>0.18649237472766886</v>
      </c>
      <c r="R7" s="21">
        <f aca="true" t="shared" si="5" ref="R7:R14">P7-N7</f>
        <v>-726</v>
      </c>
      <c r="S7" s="19">
        <f aca="true" t="shared" si="6" ref="S7:S15">R7/N7</f>
        <v>-0.6291161178509532</v>
      </c>
      <c r="T7" s="20">
        <v>1376</v>
      </c>
      <c r="U7" s="19">
        <f>T7/T15</f>
        <v>0.17853899052809136</v>
      </c>
      <c r="V7" s="20">
        <v>629</v>
      </c>
      <c r="W7" s="19">
        <f>V7/V15</f>
        <v>0.1838106370543542</v>
      </c>
      <c r="X7" s="21">
        <f aca="true" t="shared" si="7" ref="X7:X15">V7-T7</f>
        <v>-747</v>
      </c>
      <c r="Y7" s="19">
        <f aca="true" t="shared" si="8" ref="Y7:Y15">X7/T7</f>
        <v>-0.5428779069767442</v>
      </c>
      <c r="Z7" s="20">
        <v>1250</v>
      </c>
      <c r="AA7" s="19">
        <f>Z7/Z15</f>
        <v>0.27114967462039047</v>
      </c>
      <c r="AB7" s="20">
        <v>550</v>
      </c>
      <c r="AC7" s="19">
        <f>AB7/AB15</f>
        <v>0.24444444444444444</v>
      </c>
      <c r="AD7" s="21">
        <f aca="true" t="shared" si="9" ref="AD7:AD15">AB7-Z7</f>
        <v>-700</v>
      </c>
      <c r="AE7" s="19">
        <f aca="true" t="shared" si="10" ref="AE7:AE15">AD7/Z7</f>
        <v>-0.56</v>
      </c>
      <c r="AF7" s="21">
        <f t="shared" si="4"/>
        <v>7259</v>
      </c>
      <c r="AG7" s="19">
        <f>AF7/AF15</f>
        <v>0.2174525193217902</v>
      </c>
      <c r="AH7" s="21">
        <f aca="true" t="shared" si="11" ref="AH7:AH14">SUM(D7,J7,P7,V7,AB7)</f>
        <v>3372</v>
      </c>
      <c r="AI7" s="22">
        <f>AH7/AH15</f>
        <v>0.22783783783783784</v>
      </c>
      <c r="AJ7" s="21">
        <f aca="true" t="shared" si="12" ref="AJ7:AJ15">AH7-AF7</f>
        <v>-3887</v>
      </c>
      <c r="AK7" s="23">
        <f aca="true" t="shared" si="13" ref="AK7:AK15">AJ7/AF7</f>
        <v>-0.5354732056757129</v>
      </c>
      <c r="AL7" s="1"/>
      <c r="AM7" s="1"/>
    </row>
    <row r="8" spans="1:39" ht="42.75" customHeight="1">
      <c r="A8" s="10" t="s">
        <v>17</v>
      </c>
      <c r="B8" s="20">
        <v>3</v>
      </c>
      <c r="C8" s="19">
        <f>B8/B15</f>
        <v>0.000321646831778707</v>
      </c>
      <c r="D8" s="20">
        <v>14</v>
      </c>
      <c r="E8" s="19">
        <f>D8/D15</f>
        <v>0.003807451726951319</v>
      </c>
      <c r="F8" s="21">
        <f t="shared" si="0"/>
        <v>11</v>
      </c>
      <c r="G8" s="19">
        <f t="shared" si="1"/>
        <v>3.6666666666666665</v>
      </c>
      <c r="H8" s="20">
        <v>3</v>
      </c>
      <c r="I8" s="19">
        <f>H8/H15</f>
        <v>0.0005148446885189634</v>
      </c>
      <c r="J8" s="20">
        <v>0</v>
      </c>
      <c r="K8" s="19">
        <f>J8/J15</f>
        <v>0</v>
      </c>
      <c r="L8" s="21">
        <f t="shared" si="2"/>
        <v>-3</v>
      </c>
      <c r="M8" s="19">
        <f t="shared" si="3"/>
        <v>-1</v>
      </c>
      <c r="N8" s="20">
        <v>1</v>
      </c>
      <c r="O8" s="19">
        <f>N8/N15</f>
        <v>0.0001691761123329386</v>
      </c>
      <c r="P8" s="20">
        <v>5</v>
      </c>
      <c r="Q8" s="19">
        <f>P8/P15</f>
        <v>0.002178649237472767</v>
      </c>
      <c r="R8" s="21">
        <f t="shared" si="5"/>
        <v>4</v>
      </c>
      <c r="S8" s="19">
        <f t="shared" si="6"/>
        <v>4</v>
      </c>
      <c r="T8" s="20">
        <v>4</v>
      </c>
      <c r="U8" s="19">
        <f>T8/T15</f>
        <v>0.0005190086933956144</v>
      </c>
      <c r="V8" s="20">
        <v>9</v>
      </c>
      <c r="W8" s="19">
        <f>V8/V15</f>
        <v>0.002630040911747516</v>
      </c>
      <c r="X8" s="21">
        <f t="shared" si="7"/>
        <v>5</v>
      </c>
      <c r="Y8" s="19">
        <f t="shared" si="8"/>
        <v>1.25</v>
      </c>
      <c r="Z8" s="20">
        <v>1</v>
      </c>
      <c r="AA8" s="19">
        <f>Z8/Z15</f>
        <v>0.00021691973969631235</v>
      </c>
      <c r="AB8" s="20">
        <v>5</v>
      </c>
      <c r="AC8" s="19">
        <f>AB8/AB15</f>
        <v>0.0022222222222222222</v>
      </c>
      <c r="AD8" s="21">
        <f t="shared" si="9"/>
        <v>4</v>
      </c>
      <c r="AE8" s="19">
        <f t="shared" si="10"/>
        <v>4</v>
      </c>
      <c r="AF8" s="36">
        <f>SUM(B8,H8,N8,T8,Z8)</f>
        <v>12</v>
      </c>
      <c r="AG8" s="35">
        <f>AF8/AF11</f>
        <v>0.005247048535198951</v>
      </c>
      <c r="AH8" s="36">
        <f>SUM(D8,J8,P8,V8,AB8)</f>
        <v>33</v>
      </c>
      <c r="AI8" s="37">
        <f>AH8/AH11</f>
        <v>0.043824701195219126</v>
      </c>
      <c r="AJ8" s="36">
        <f>AH8-AF8</f>
        <v>21</v>
      </c>
      <c r="AK8" s="38">
        <f>AJ8/AF8</f>
        <v>1.75</v>
      </c>
      <c r="AL8" s="1"/>
      <c r="AM8" s="1"/>
    </row>
    <row r="9" spans="1:39" ht="18" customHeight="1">
      <c r="A9" s="10" t="s">
        <v>6</v>
      </c>
      <c r="B9" s="20">
        <v>266</v>
      </c>
      <c r="C9" s="19">
        <f>B9/B15</f>
        <v>0.02851935241771202</v>
      </c>
      <c r="D9" s="20">
        <v>115</v>
      </c>
      <c r="E9" s="19">
        <f>D9/D15</f>
        <v>0.03127549632852869</v>
      </c>
      <c r="F9" s="21">
        <f t="shared" si="0"/>
        <v>-151</v>
      </c>
      <c r="G9" s="19">
        <f t="shared" si="1"/>
        <v>-0.5676691729323309</v>
      </c>
      <c r="H9" s="20">
        <v>65</v>
      </c>
      <c r="I9" s="19">
        <f>H9/H15</f>
        <v>0.011154968251244207</v>
      </c>
      <c r="J9" s="20">
        <v>41</v>
      </c>
      <c r="K9" s="19">
        <f>J9/J15</f>
        <v>0.012991128010139416</v>
      </c>
      <c r="L9" s="21">
        <f t="shared" si="2"/>
        <v>-24</v>
      </c>
      <c r="M9" s="19">
        <f t="shared" si="3"/>
        <v>-0.36923076923076925</v>
      </c>
      <c r="N9" s="20">
        <v>93</v>
      </c>
      <c r="O9" s="19">
        <f>N9/N15</f>
        <v>0.01573337844696329</v>
      </c>
      <c r="P9" s="20">
        <v>28</v>
      </c>
      <c r="Q9" s="19">
        <f>P9/P15</f>
        <v>0.012200435729847494</v>
      </c>
      <c r="R9" s="21">
        <f t="shared" si="5"/>
        <v>-65</v>
      </c>
      <c r="S9" s="19">
        <f t="shared" si="6"/>
        <v>-0.6989247311827957</v>
      </c>
      <c r="T9" s="20">
        <v>161</v>
      </c>
      <c r="U9" s="19">
        <f>T9/T15</f>
        <v>0.02089009990917348</v>
      </c>
      <c r="V9" s="20">
        <v>78</v>
      </c>
      <c r="W9" s="19">
        <f>V9/V15</f>
        <v>0.022793687901811806</v>
      </c>
      <c r="X9" s="21">
        <f t="shared" si="7"/>
        <v>-83</v>
      </c>
      <c r="Y9" s="19">
        <f t="shared" si="8"/>
        <v>-0.515527950310559</v>
      </c>
      <c r="Z9" s="20">
        <v>404</v>
      </c>
      <c r="AA9" s="19">
        <f>Z9/Z15</f>
        <v>0.0876355748373102</v>
      </c>
      <c r="AB9" s="20">
        <v>190</v>
      </c>
      <c r="AC9" s="19">
        <f>AB9/AB15</f>
        <v>0.08444444444444445</v>
      </c>
      <c r="AD9" s="21">
        <f t="shared" si="9"/>
        <v>-214</v>
      </c>
      <c r="AE9" s="19">
        <f t="shared" si="10"/>
        <v>-0.5297029702970297</v>
      </c>
      <c r="AF9" s="21">
        <f t="shared" si="4"/>
        <v>989</v>
      </c>
      <c r="AG9" s="19">
        <f>AF9/AF15</f>
        <v>0.02962674495236954</v>
      </c>
      <c r="AH9" s="21">
        <f t="shared" si="11"/>
        <v>452</v>
      </c>
      <c r="AI9" s="22">
        <f>AH9/AH15</f>
        <v>0.03054054054054054</v>
      </c>
      <c r="AJ9" s="21">
        <f t="shared" si="12"/>
        <v>-537</v>
      </c>
      <c r="AK9" s="23">
        <f t="shared" si="13"/>
        <v>-0.5429726996966633</v>
      </c>
      <c r="AL9" s="1"/>
      <c r="AM9" s="1"/>
    </row>
    <row r="10" spans="1:39" s="31" customFormat="1" ht="17.25" customHeight="1">
      <c r="A10" s="9" t="s">
        <v>8</v>
      </c>
      <c r="B10" s="30">
        <v>48</v>
      </c>
      <c r="C10" s="19">
        <f>B10/B15</f>
        <v>0.005146349308459312</v>
      </c>
      <c r="D10" s="30">
        <v>25</v>
      </c>
      <c r="E10" s="19">
        <f>D10/D15</f>
        <v>0.006799020940984498</v>
      </c>
      <c r="F10" s="21">
        <f t="shared" si="0"/>
        <v>-23</v>
      </c>
      <c r="G10" s="19">
        <f t="shared" si="1"/>
        <v>-0.4791666666666667</v>
      </c>
      <c r="H10" s="30">
        <v>71</v>
      </c>
      <c r="I10" s="19">
        <f>H10/H15</f>
        <v>0.012184657628282134</v>
      </c>
      <c r="J10" s="30">
        <v>86</v>
      </c>
      <c r="K10" s="19">
        <f>J10/J15</f>
        <v>0.027249683143219267</v>
      </c>
      <c r="L10" s="21">
        <f t="shared" si="2"/>
        <v>15</v>
      </c>
      <c r="M10" s="19">
        <f t="shared" si="3"/>
        <v>0.2112676056338028</v>
      </c>
      <c r="N10" s="30">
        <v>30</v>
      </c>
      <c r="O10" s="19">
        <f>N10/N15</f>
        <v>0.005075283369988158</v>
      </c>
      <c r="P10" s="30">
        <v>28</v>
      </c>
      <c r="Q10" s="19">
        <f>P10/P15</f>
        <v>0.012200435729847494</v>
      </c>
      <c r="R10" s="21">
        <f t="shared" si="5"/>
        <v>-2</v>
      </c>
      <c r="S10" s="19">
        <f t="shared" si="6"/>
        <v>-0.06666666666666667</v>
      </c>
      <c r="T10" s="30">
        <v>27</v>
      </c>
      <c r="U10" s="19">
        <f>T10/T15</f>
        <v>0.0035033086804203972</v>
      </c>
      <c r="V10" s="30">
        <v>6</v>
      </c>
      <c r="W10" s="19">
        <f>V10/V15</f>
        <v>0.0017533606078316774</v>
      </c>
      <c r="X10" s="21">
        <f t="shared" si="7"/>
        <v>-21</v>
      </c>
      <c r="Y10" s="19">
        <f t="shared" si="8"/>
        <v>-0.7777777777777778</v>
      </c>
      <c r="Z10" s="30">
        <v>9</v>
      </c>
      <c r="AA10" s="19">
        <f>Z10/Z15</f>
        <v>0.0019522776572668114</v>
      </c>
      <c r="AB10" s="30">
        <v>1</v>
      </c>
      <c r="AC10" s="19">
        <f>AB10/AB15</f>
        <v>0.00044444444444444447</v>
      </c>
      <c r="AD10" s="21">
        <f t="shared" si="9"/>
        <v>-8</v>
      </c>
      <c r="AE10" s="19">
        <f t="shared" si="10"/>
        <v>-0.8888888888888888</v>
      </c>
      <c r="AF10" s="21">
        <f t="shared" si="4"/>
        <v>185</v>
      </c>
      <c r="AG10" s="19">
        <f>AF10/AF15</f>
        <v>0.005541908813132826</v>
      </c>
      <c r="AH10" s="21">
        <f t="shared" si="11"/>
        <v>146</v>
      </c>
      <c r="AI10" s="22">
        <f>AH10/AH15</f>
        <v>0.009864864864864865</v>
      </c>
      <c r="AJ10" s="21">
        <f t="shared" si="12"/>
        <v>-39</v>
      </c>
      <c r="AK10" s="23">
        <f t="shared" si="13"/>
        <v>-0.21081081081081082</v>
      </c>
      <c r="AL10" s="1"/>
      <c r="AM10" s="1"/>
    </row>
    <row r="11" spans="1:39" s="13" customFormat="1" ht="21.75" customHeight="1">
      <c r="A11" s="33" t="s">
        <v>9</v>
      </c>
      <c r="B11" s="34">
        <v>476</v>
      </c>
      <c r="C11" s="35">
        <f>B11/B15</f>
        <v>0.05103463064222151</v>
      </c>
      <c r="D11" s="34">
        <v>118</v>
      </c>
      <c r="E11" s="35">
        <f>D11/D15</f>
        <v>0.03209137884144683</v>
      </c>
      <c r="F11" s="36">
        <f t="shared" si="0"/>
        <v>-358</v>
      </c>
      <c r="G11" s="35">
        <f t="shared" si="1"/>
        <v>-0.7521008403361344</v>
      </c>
      <c r="H11" s="34">
        <v>492</v>
      </c>
      <c r="I11" s="35">
        <f>H11/H15</f>
        <v>0.08443452891711001</v>
      </c>
      <c r="J11" s="34">
        <v>233</v>
      </c>
      <c r="K11" s="35">
        <f>J11/J15</f>
        <v>0.0738276299112801</v>
      </c>
      <c r="L11" s="36">
        <f t="shared" si="2"/>
        <v>-259</v>
      </c>
      <c r="M11" s="35">
        <f t="shared" si="3"/>
        <v>-0.5264227642276422</v>
      </c>
      <c r="N11" s="34">
        <v>404</v>
      </c>
      <c r="O11" s="35">
        <f>N11/N15</f>
        <v>0.06834714938250719</v>
      </c>
      <c r="P11" s="34">
        <v>122</v>
      </c>
      <c r="Q11" s="35">
        <f>P11/P15</f>
        <v>0.05315904139433551</v>
      </c>
      <c r="R11" s="36">
        <f t="shared" si="5"/>
        <v>-282</v>
      </c>
      <c r="S11" s="35">
        <f t="shared" si="6"/>
        <v>-0.698019801980198</v>
      </c>
      <c r="T11" s="34">
        <v>533</v>
      </c>
      <c r="U11" s="35">
        <f>T11/T15</f>
        <v>0.06915790839496562</v>
      </c>
      <c r="V11" s="34">
        <v>138</v>
      </c>
      <c r="W11" s="35">
        <f>V11/V15</f>
        <v>0.04032729398012858</v>
      </c>
      <c r="X11" s="36">
        <f t="shared" si="7"/>
        <v>-395</v>
      </c>
      <c r="Y11" s="35">
        <f t="shared" si="8"/>
        <v>-0.7410881801125704</v>
      </c>
      <c r="Z11" s="34">
        <v>382</v>
      </c>
      <c r="AA11" s="35">
        <f>Z11/Z15</f>
        <v>0.08286334056399132</v>
      </c>
      <c r="AB11" s="34">
        <v>142</v>
      </c>
      <c r="AC11" s="35">
        <f>AB11/AB15</f>
        <v>0.06311111111111112</v>
      </c>
      <c r="AD11" s="36">
        <f t="shared" si="9"/>
        <v>-240</v>
      </c>
      <c r="AE11" s="35">
        <f t="shared" si="10"/>
        <v>-0.6282722513089005</v>
      </c>
      <c r="AF11" s="36">
        <f t="shared" si="4"/>
        <v>2287</v>
      </c>
      <c r="AG11" s="35">
        <f>AF11/AF15</f>
        <v>0.06850997543586364</v>
      </c>
      <c r="AH11" s="36">
        <f t="shared" si="11"/>
        <v>753</v>
      </c>
      <c r="AI11" s="37">
        <f>AH11/AH15</f>
        <v>0.05087837837837838</v>
      </c>
      <c r="AJ11" s="36">
        <f t="shared" si="12"/>
        <v>-1534</v>
      </c>
      <c r="AK11" s="38">
        <f>AJ11/AF11</f>
        <v>-0.6707477044162659</v>
      </c>
      <c r="AL11" s="12"/>
      <c r="AM11" s="12"/>
    </row>
    <row r="12" spans="1:39" s="13" customFormat="1" ht="51" customHeight="1">
      <c r="A12" s="33" t="s">
        <v>16</v>
      </c>
      <c r="B12" s="34">
        <v>6</v>
      </c>
      <c r="C12" s="35">
        <f>B12/B15</f>
        <v>0.000643293663557414</v>
      </c>
      <c r="D12" s="34">
        <v>34</v>
      </c>
      <c r="E12" s="35">
        <f>D12/D15</f>
        <v>0.009246668479738918</v>
      </c>
      <c r="F12" s="36">
        <f t="shared" si="0"/>
        <v>28</v>
      </c>
      <c r="G12" s="35">
        <f t="shared" si="1"/>
        <v>4.666666666666667</v>
      </c>
      <c r="H12" s="34">
        <v>2</v>
      </c>
      <c r="I12" s="35">
        <f>H12/H15</f>
        <v>0.00034322979234597563</v>
      </c>
      <c r="J12" s="34">
        <v>2</v>
      </c>
      <c r="K12" s="35">
        <f>J12/J15</f>
        <v>0.0006337135614702154</v>
      </c>
      <c r="L12" s="36">
        <f t="shared" si="2"/>
        <v>0</v>
      </c>
      <c r="M12" s="35">
        <f t="shared" si="3"/>
        <v>0</v>
      </c>
      <c r="N12" s="34">
        <v>0</v>
      </c>
      <c r="O12" s="35">
        <f>N12/N15</f>
        <v>0</v>
      </c>
      <c r="P12" s="34">
        <v>18</v>
      </c>
      <c r="Q12" s="35">
        <f>P12/P15</f>
        <v>0.00784313725490196</v>
      </c>
      <c r="R12" s="36">
        <f t="shared" si="5"/>
        <v>18</v>
      </c>
      <c r="S12" s="35" t="e">
        <f t="shared" si="6"/>
        <v>#DIV/0!</v>
      </c>
      <c r="T12" s="34">
        <v>36</v>
      </c>
      <c r="U12" s="35">
        <f>T12/T15</f>
        <v>0.004671078240560529</v>
      </c>
      <c r="V12" s="34">
        <v>97</v>
      </c>
      <c r="W12" s="35">
        <f>V12/V15</f>
        <v>0.028345996493278784</v>
      </c>
      <c r="X12" s="36">
        <f t="shared" si="7"/>
        <v>61</v>
      </c>
      <c r="Y12" s="35">
        <f t="shared" si="8"/>
        <v>1.6944444444444444</v>
      </c>
      <c r="Z12" s="34">
        <v>7</v>
      </c>
      <c r="AA12" s="35">
        <f>Z12/Z15</f>
        <v>0.0015184381778741865</v>
      </c>
      <c r="AB12" s="34">
        <v>36</v>
      </c>
      <c r="AC12" s="35">
        <f>AB12/AB15</f>
        <v>0.016</v>
      </c>
      <c r="AD12" s="36">
        <f t="shared" si="9"/>
        <v>29</v>
      </c>
      <c r="AE12" s="35">
        <f t="shared" si="10"/>
        <v>4.142857142857143</v>
      </c>
      <c r="AF12" s="36">
        <f t="shared" si="4"/>
        <v>51</v>
      </c>
      <c r="AG12" s="35">
        <f>AF12/AF15</f>
        <v>0.0015277694565933736</v>
      </c>
      <c r="AH12" s="36">
        <f t="shared" si="11"/>
        <v>187</v>
      </c>
      <c r="AI12" s="37">
        <f>AH12/AH15</f>
        <v>0.012635135135135134</v>
      </c>
      <c r="AJ12" s="36">
        <f t="shared" si="12"/>
        <v>136</v>
      </c>
      <c r="AK12" s="38">
        <f>AJ12/AF12</f>
        <v>2.6666666666666665</v>
      </c>
      <c r="AL12" s="12"/>
      <c r="AM12" s="12"/>
    </row>
    <row r="13" spans="1:39" ht="58.5" customHeight="1">
      <c r="A13" s="9" t="s">
        <v>10</v>
      </c>
      <c r="B13" s="20">
        <v>124</v>
      </c>
      <c r="C13" s="19">
        <f>B13/B15</f>
        <v>0.01329473571351989</v>
      </c>
      <c r="D13" s="20">
        <v>42</v>
      </c>
      <c r="E13" s="19">
        <f>D13/D15</f>
        <v>0.011422355180853957</v>
      </c>
      <c r="F13" s="21">
        <f t="shared" si="0"/>
        <v>-82</v>
      </c>
      <c r="G13" s="19">
        <f t="shared" si="1"/>
        <v>-0.6612903225806451</v>
      </c>
      <c r="H13" s="20">
        <v>3</v>
      </c>
      <c r="I13" s="19">
        <f>H13/H15</f>
        <v>0.0005148446885189634</v>
      </c>
      <c r="J13" s="20">
        <v>7</v>
      </c>
      <c r="K13" s="19">
        <f>J13/J15</f>
        <v>0.002217997465145754</v>
      </c>
      <c r="L13" s="21">
        <f t="shared" si="2"/>
        <v>4</v>
      </c>
      <c r="M13" s="19">
        <f t="shared" si="3"/>
        <v>1.3333333333333333</v>
      </c>
      <c r="N13" s="20">
        <v>40</v>
      </c>
      <c r="O13" s="19">
        <f>N13/N15</f>
        <v>0.006767044493317544</v>
      </c>
      <c r="P13" s="20">
        <v>28</v>
      </c>
      <c r="Q13" s="19">
        <f>P13/P15</f>
        <v>0.012200435729847494</v>
      </c>
      <c r="R13" s="21">
        <f t="shared" si="5"/>
        <v>-12</v>
      </c>
      <c r="S13" s="19">
        <f t="shared" si="6"/>
        <v>-0.3</v>
      </c>
      <c r="T13" s="20">
        <v>176</v>
      </c>
      <c r="U13" s="19">
        <f>T13/T15</f>
        <v>0.022836382509407033</v>
      </c>
      <c r="V13" s="20">
        <v>105</v>
      </c>
      <c r="W13" s="19">
        <f>V13/V15</f>
        <v>0.030683810637054353</v>
      </c>
      <c r="X13" s="21">
        <f t="shared" si="7"/>
        <v>-71</v>
      </c>
      <c r="Y13" s="19">
        <f t="shared" si="8"/>
        <v>-0.4034090909090909</v>
      </c>
      <c r="Z13" s="20">
        <v>319</v>
      </c>
      <c r="AA13" s="19">
        <f>Z13/Z15</f>
        <v>0.06919739696312364</v>
      </c>
      <c r="AB13" s="20">
        <v>255</v>
      </c>
      <c r="AC13" s="19">
        <f>AB13/AB15</f>
        <v>0.11333333333333333</v>
      </c>
      <c r="AD13" s="21">
        <f t="shared" si="9"/>
        <v>-64</v>
      </c>
      <c r="AE13" s="19">
        <f t="shared" si="10"/>
        <v>-0.2006269592476489</v>
      </c>
      <c r="AF13" s="21">
        <f t="shared" si="4"/>
        <v>662</v>
      </c>
      <c r="AG13" s="19">
        <f>AF13/AF15</f>
        <v>0.019831046671859087</v>
      </c>
      <c r="AH13" s="21">
        <f t="shared" si="11"/>
        <v>437</v>
      </c>
      <c r="AI13" s="22">
        <f>AH13/AH15</f>
        <v>0.029527027027027027</v>
      </c>
      <c r="AJ13" s="21">
        <f t="shared" si="12"/>
        <v>-225</v>
      </c>
      <c r="AK13" s="23">
        <f t="shared" si="13"/>
        <v>-0.33987915407854985</v>
      </c>
      <c r="AL13" s="1"/>
      <c r="AM13" s="1"/>
    </row>
    <row r="14" spans="1:39" ht="46.5" customHeight="1">
      <c r="A14" s="9" t="s">
        <v>11</v>
      </c>
      <c r="B14" s="20">
        <v>87</v>
      </c>
      <c r="C14" s="19">
        <f>B14/B15</f>
        <v>0.009327758121582503</v>
      </c>
      <c r="D14" s="20">
        <v>25</v>
      </c>
      <c r="E14" s="19">
        <f>D14/D15</f>
        <v>0.006799020940984498</v>
      </c>
      <c r="F14" s="21">
        <v>87</v>
      </c>
      <c r="G14" s="19">
        <f t="shared" si="1"/>
        <v>1</v>
      </c>
      <c r="H14" s="20">
        <v>4</v>
      </c>
      <c r="I14" s="19">
        <f>H14/H15</f>
        <v>0.0006864595846919513</v>
      </c>
      <c r="J14" s="20">
        <v>4</v>
      </c>
      <c r="K14" s="19">
        <f>J14/J15</f>
        <v>0.0012674271229404308</v>
      </c>
      <c r="L14" s="21">
        <f t="shared" si="2"/>
        <v>0</v>
      </c>
      <c r="M14" s="19">
        <f t="shared" si="3"/>
        <v>0</v>
      </c>
      <c r="N14" s="20">
        <v>37</v>
      </c>
      <c r="O14" s="19">
        <f>N14/N15</f>
        <v>0.006259516156318728</v>
      </c>
      <c r="P14" s="20">
        <v>13</v>
      </c>
      <c r="Q14" s="19">
        <f>P14/P15</f>
        <v>0.005664488017429194</v>
      </c>
      <c r="R14" s="21">
        <f t="shared" si="5"/>
        <v>-24</v>
      </c>
      <c r="S14" s="19">
        <f t="shared" si="6"/>
        <v>-0.6486486486486487</v>
      </c>
      <c r="T14" s="20">
        <v>40</v>
      </c>
      <c r="U14" s="19">
        <f>T14/T15</f>
        <v>0.005190086933956144</v>
      </c>
      <c r="V14" s="20">
        <v>16</v>
      </c>
      <c r="W14" s="19">
        <f>V14/V15</f>
        <v>0.004675628287551139</v>
      </c>
      <c r="X14" s="21">
        <f t="shared" si="7"/>
        <v>-24</v>
      </c>
      <c r="Y14" s="19">
        <f t="shared" si="8"/>
        <v>-0.6</v>
      </c>
      <c r="Z14" s="20">
        <v>27</v>
      </c>
      <c r="AA14" s="19">
        <f>Z14/Z15</f>
        <v>0.005856832971800434</v>
      </c>
      <c r="AB14" s="20">
        <v>11</v>
      </c>
      <c r="AC14" s="19">
        <f>AB14/AB15</f>
        <v>0.004888888888888889</v>
      </c>
      <c r="AD14" s="21">
        <f t="shared" si="9"/>
        <v>-16</v>
      </c>
      <c r="AE14" s="19">
        <f t="shared" si="10"/>
        <v>-0.5925925925925926</v>
      </c>
      <c r="AF14" s="21">
        <f t="shared" si="4"/>
        <v>195</v>
      </c>
      <c r="AG14" s="19">
        <f>AF14/AF15</f>
        <v>0.005841471451680546</v>
      </c>
      <c r="AH14" s="21">
        <f t="shared" si="11"/>
        <v>69</v>
      </c>
      <c r="AI14" s="22">
        <f>AH14/AH15</f>
        <v>0.004662162162162162</v>
      </c>
      <c r="AJ14" s="21">
        <f t="shared" si="12"/>
        <v>-126</v>
      </c>
      <c r="AK14" s="23">
        <f t="shared" si="13"/>
        <v>-0.6461538461538462</v>
      </c>
      <c r="AL14" s="1"/>
      <c r="AM14" s="1"/>
    </row>
    <row r="15" spans="1:39" ht="15.75" thickBot="1">
      <c r="A15" s="11" t="s">
        <v>5</v>
      </c>
      <c r="B15" s="20">
        <f>SUM(B6:B14)</f>
        <v>9327</v>
      </c>
      <c r="C15" s="25">
        <f>B15/B15</f>
        <v>1</v>
      </c>
      <c r="D15" s="24">
        <f>SUM(D6:D14)</f>
        <v>3677</v>
      </c>
      <c r="E15" s="25">
        <f>D15/D15</f>
        <v>1</v>
      </c>
      <c r="F15" s="26">
        <f>SUM(F6:F14)</f>
        <v>-5501</v>
      </c>
      <c r="G15" s="27">
        <f t="shared" si="1"/>
        <v>-0.5897930738715557</v>
      </c>
      <c r="H15" s="29">
        <f>SUM(H6:H9,H10:H14)</f>
        <v>5827</v>
      </c>
      <c r="I15" s="25">
        <f>H15/H15</f>
        <v>1</v>
      </c>
      <c r="J15" s="24">
        <f>SUM(J6:J14)</f>
        <v>3156</v>
      </c>
      <c r="K15" s="25">
        <f>J15/J15</f>
        <v>1</v>
      </c>
      <c r="L15" s="26">
        <f>SUM(L6:L14)</f>
        <v>-2671</v>
      </c>
      <c r="M15" s="27">
        <f t="shared" si="3"/>
        <v>-0.4583833876780505</v>
      </c>
      <c r="N15" s="29">
        <f>SUM(N6:N9,N10:N14)</f>
        <v>5911</v>
      </c>
      <c r="O15" s="25">
        <f>N15/N15</f>
        <v>1</v>
      </c>
      <c r="P15" s="24">
        <f>SUM(P6:P14)</f>
        <v>2295</v>
      </c>
      <c r="Q15" s="25">
        <f>P15/P15</f>
        <v>1</v>
      </c>
      <c r="R15" s="26">
        <f>P15-N15</f>
        <v>-3616</v>
      </c>
      <c r="S15" s="27">
        <f t="shared" si="6"/>
        <v>-0.611740822195906</v>
      </c>
      <c r="T15" s="29">
        <f>SUM(T10:T14,T6:T9)</f>
        <v>7707</v>
      </c>
      <c r="U15" s="25">
        <f>T15/T15</f>
        <v>1</v>
      </c>
      <c r="V15" s="24">
        <f>SUM(V6:V14)</f>
        <v>3422</v>
      </c>
      <c r="W15" s="25">
        <f>V15/V15</f>
        <v>1</v>
      </c>
      <c r="X15" s="26">
        <f t="shared" si="7"/>
        <v>-4285</v>
      </c>
      <c r="Y15" s="27">
        <f t="shared" si="8"/>
        <v>-0.5559880628000519</v>
      </c>
      <c r="Z15" s="29">
        <f>SUM(Z10:Z14,Z6:Z9)</f>
        <v>4610</v>
      </c>
      <c r="AA15" s="25">
        <f>Z15/Z15</f>
        <v>1</v>
      </c>
      <c r="AB15" s="24">
        <f>SUM(AB6:AB14)</f>
        <v>2250</v>
      </c>
      <c r="AC15" s="25">
        <f>AB15/AB15</f>
        <v>1</v>
      </c>
      <c r="AD15" s="26">
        <f t="shared" si="9"/>
        <v>-2360</v>
      </c>
      <c r="AE15" s="27">
        <f t="shared" si="10"/>
        <v>-0.5119305856832972</v>
      </c>
      <c r="AF15" s="26">
        <f>SUM(B15,H15,N15,T15,Z15)</f>
        <v>33382</v>
      </c>
      <c r="AG15" s="25">
        <f>AF15/AF15</f>
        <v>1</v>
      </c>
      <c r="AH15" s="26">
        <f>SUM(D15,J15,P15,V15,AB15)</f>
        <v>14800</v>
      </c>
      <c r="AI15" s="25">
        <f>AH15/AH15</f>
        <v>1</v>
      </c>
      <c r="AJ15" s="26">
        <f t="shared" si="12"/>
        <v>-18582</v>
      </c>
      <c r="AK15" s="28">
        <f t="shared" si="13"/>
        <v>-0.5566472949493739</v>
      </c>
      <c r="AL15" s="1"/>
      <c r="AM15" s="1"/>
    </row>
    <row r="16" spans="1:37" ht="21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6:Q16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2022-01-13T08:11:52Z</cp:lastPrinted>
  <dcterms:created xsi:type="dcterms:W3CDTF">2011-02-02T11:32:10Z</dcterms:created>
  <dcterms:modified xsi:type="dcterms:W3CDTF">2022-01-13T08:12:02Z</dcterms:modified>
  <cp:category/>
  <cp:version/>
  <cp:contentType/>
  <cp:contentStatus/>
</cp:coreProperties>
</file>